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59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<sst xmlns="http://schemas.openxmlformats.org/spreadsheetml/2006/main" count="158" uniqueCount="65">
  <si>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</si>
  <si>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</si>
  <si>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</si>
  <si>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</si>
  <si>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</si>
  <si>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</si>
  <si>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</si>
  <si>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</si>
  <si>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</si>
  <si>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</si>
  <si>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</si>
  <si>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</si>
  <si>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</si>
  <si>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</si>
  <si>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</si>
  <si>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</si>
  <si>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</si>
  <si>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</si>
  <si>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</si>
  <si>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</si>
  <si>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</si>
  <si>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</si>
  <si>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</si>
  <si>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</si>
  <si>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</si>
  <si>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</si>
  <si>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</si>
  <si>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</si>
  <si>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</si>
  <si>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</si>
  <si>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</si>
  <si>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</si>
  <si>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</si>
  <si>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</si>
  <si>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</si>
  <si>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</si>
  <si>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</si>
  <si>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TOTAL AMOUNT In Words</t>
  </si>
  <si>
    <t>Item Wise BoQ</t>
  </si>
  <si>
    <t>HSN / SAC Code</t>
  </si>
  <si>
    <t>GST 
(If applicable in Percentage)</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</si>
  <si>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per unit</t>
    </r>
    <r>
      <rPr>
        <b/>
        <sz val="11"/>
        <rFont val="Arial"/>
        <family val="2"/>
      </rPr>
      <t xml:space="preserve">
 </t>
    </r>
  </si>
  <si>
    <r>
      <t xml:space="preserve">GST Amount 
in 
</t>
    </r>
    <r>
      <rPr>
        <b/>
        <sz val="11"/>
        <color indexed="10"/>
        <rFont val="Arial"/>
        <family val="2"/>
      </rPr>
      <t>Rs per unit</t>
    </r>
  </si>
  <si>
    <r>
      <t xml:space="preserve">Estimated Rate in
</t>
    </r>
    <r>
      <rPr>
        <b/>
        <sz val="11"/>
        <color indexed="10"/>
        <rFont val="Arial"/>
        <family val="2"/>
      </rPr>
      <t>Rs per unit</t>
    </r>
  </si>
  <si>
    <t xml:space="preserve">TOTAL AMOUNT  excluding taxes in INR
</t>
  </si>
  <si>
    <t xml:space="preserve">TOTAL AMOUNT  including taxes in INR
</t>
  </si>
  <si>
    <t>PF
(If applicable in Percentage)</t>
  </si>
  <si>
    <t>Tender Inviting Authority: HERP BHEL VARANASI</t>
  </si>
  <si>
    <t xml:space="preserve">Contract No: </t>
  </si>
  <si>
    <t>SPIN ON FILTER PART No. B004800770001, FOR ELGI MAKE SCREW COMPRESSOR, MODEL:E-22-10</t>
  </si>
  <si>
    <t>AIR FILTER PART No. B005700770005, FOR ELGI MAKE SCREW COMPRESSOR, MODEL:E-22-10</t>
  </si>
  <si>
    <t>SEPARATOR ELEMENT, PART No. 010350060, FOR ELGI MAKE SCREW COMPRESSOR, MODEL:E-22-10</t>
  </si>
  <si>
    <t>SOLENOID VALVE ROTEX, PART No. B738207, FOR ELGI MAKE SCREW COMPRESSOR, MODEL:E-22-10</t>
  </si>
  <si>
    <t>KIT MOISTURE SEP., PART No. 010442250, FOR ELGI MAKE SCREW COMPRESSOR, MODEL:E-22-10</t>
  </si>
  <si>
    <t>ELGI AIR LUBE, (IN 20 LITRES CONTAINER) PART No. 00099805A, FOR ELGI MAKE SCREW COMPRESSOR, MODEL:E-22-10</t>
  </si>
  <si>
    <t>AIR FILTER ASSEMBLY
PART No.: B004700770008
FOR SCREW AIR COMPRESSOR MODEL:  E04-10
MAKE: ELGI</t>
  </si>
  <si>
    <t>RVS116000023</t>
  </si>
  <si>
    <t>RVS116000030</t>
  </si>
  <si>
    <t>RVS116000041</t>
  </si>
  <si>
    <t>RVS116000082</t>
  </si>
  <si>
    <t>RVS116000090*</t>
  </si>
  <si>
    <t>RVS116000104</t>
  </si>
  <si>
    <t>RVS116000279</t>
  </si>
  <si>
    <t>NO.</t>
  </si>
  <si>
    <t>Name of Work: OEM SPARES FOR AIR COMPRASSOR &amp; AIR DRYER MAKE ELGI</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</si>
</sst>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4"/>
      <color indexed="8"/>
      <name val="Calibri"/>
      <family val="2"/>
    </font>
    <font>
      <b/>
      <u val="single"/>
      <sz val="16"/>
      <color indexed="10"/>
      <name val="Arial"/>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4"/>
      <color rgb="FF000000"/>
      <name val="Calibri"/>
      <family val="2"/>
    </font>
    <font>
      <b/>
      <u val="single"/>
      <sz val="16"/>
      <color rgb="FFFF0000"/>
      <name val="Arial"/>
      <family val="2"/>
    </font>
    <font>
      <sz val="16"/>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7"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2" fontId="2" fillId="36" borderId="11" xfId="57" applyNumberFormat="1" applyFont="1" applyFill="1" applyBorder="1" applyAlignment="1" applyProtection="1">
      <alignment horizontal="right" vertical="top"/>
      <protection/>
    </xf>
    <xf numFmtId="182" fontId="2" fillId="33" borderId="18" xfId="57" applyNumberFormat="1" applyFont="1" applyFill="1" applyBorder="1" applyAlignment="1" applyProtection="1">
      <alignment horizontal="right" vertical="top"/>
      <protection locked="0"/>
    </xf>
    <xf numFmtId="182" fontId="2" fillId="0" borderId="19" xfId="59" applyNumberFormat="1" applyFont="1" applyFill="1" applyBorder="1" applyAlignment="1">
      <alignment horizontal="right" vertical="top"/>
      <protection/>
    </xf>
    <xf numFmtId="182" fontId="2" fillId="0" borderId="19" xfId="58" applyNumberFormat="1" applyFont="1" applyFill="1" applyBorder="1" applyAlignment="1">
      <alignment horizontal="right" vertical="top"/>
      <protection/>
    </xf>
    <xf numFmtId="182" fontId="6" fillId="0" borderId="11" xfId="59" applyNumberFormat="1" applyFont="1" applyFill="1" applyBorder="1" applyAlignment="1">
      <alignment vertical="top"/>
      <protection/>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182" fontId="2" fillId="0" borderId="18" xfId="57" applyNumberFormat="1" applyFont="1" applyFill="1" applyBorder="1" applyAlignment="1" applyProtection="1">
      <alignment horizontal="right" vertical="top"/>
      <protection locked="0"/>
    </xf>
    <xf numFmtId="0" fontId="70" fillId="0" borderId="11" xfId="0" applyFont="1" applyFill="1" applyBorder="1" applyAlignment="1">
      <alignment horizontal="center"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37"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10" fillId="0" borderId="0" xfId="0" applyFont="1" applyAlignment="1">
      <alignment horizontal="center" vertical="center"/>
    </xf>
    <xf numFmtId="0" fontId="72" fillId="0" borderId="11" xfId="0" applyFont="1" applyFill="1" applyBorder="1" applyAlignment="1">
      <alignment horizontal="center" vertical="center" wrapText="1"/>
    </xf>
    <xf numFmtId="0" fontId="0" fillId="0" borderId="11" xfId="0" applyFill="1" applyBorder="1" applyAlignment="1">
      <alignment horizontal="left" vertical="top" wrapText="1"/>
    </xf>
    <xf numFmtId="0" fontId="0" fillId="0" borderId="11" xfId="0" applyFill="1" applyBorder="1" applyAlignment="1">
      <alignment horizontal="lef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3</xdr:row>
      <xdr:rowOff>38100</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38p244\Users\Users\kpradeep\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38p244\Users\Users\kpradeep\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3"/>
  <sheetViews>
    <sheetView showGridLines="0" zoomScaleSheetLayoutView="70" workbookViewId="0" topLeftCell="A1">
      <selection activeCell="G13" sqref="G13"/>
    </sheetView>
  </sheetViews>
  <sheetFormatPr defaultColWidth="9.140625" defaultRowHeight="15"/>
  <cols>
    <col min="1" max="1" width="15.421875" style="25" customWidth="1"/>
    <col min="2" max="2" width="45.7109375" style="25" customWidth="1"/>
    <col min="3" max="3" width="18.57421875" style="25" customWidth="1"/>
    <col min="4" max="4" width="12.421875" style="25" customWidth="1"/>
    <col min="5" max="5" width="11.28125" style="25" bestFit="1" customWidth="1"/>
    <col min="6" max="6" width="24.00390625" style="25" hidden="1" customWidth="1"/>
    <col min="7" max="7" width="13.421875" style="25" customWidth="1"/>
    <col min="8" max="8" width="8.7109375" style="25" hidden="1" customWidth="1"/>
    <col min="9" max="9" width="14.421875" style="25" hidden="1" customWidth="1"/>
    <col min="10" max="10" width="16.28125" style="25" hidden="1" customWidth="1"/>
    <col min="11" max="11" width="27.7109375" style="25" hidden="1" customWidth="1"/>
    <col min="12" max="12" width="22.7109375" style="25" hidden="1" customWidth="1"/>
    <col min="13" max="13" width="29.421875" style="25" bestFit="1" customWidth="1"/>
    <col min="14" max="14" width="14.8515625" style="46" customWidth="1"/>
    <col min="15" max="15" width="17.7109375" style="25" customWidth="1"/>
    <col min="16" max="17" width="13.421875" style="25" hidden="1" customWidth="1"/>
    <col min="18" max="19" width="8.7109375" style="25" hidden="1" customWidth="1"/>
    <col min="20" max="23" width="13.421875" style="25" hidden="1" customWidth="1"/>
    <col min="24" max="25" width="8.7109375" style="25" hidden="1" customWidth="1"/>
    <col min="26" max="29" width="13.421875" style="25" hidden="1" customWidth="1"/>
    <col min="30" max="31" width="8.7109375" style="25" hidden="1" customWidth="1"/>
    <col min="32" max="35" width="13.421875" style="25" hidden="1" customWidth="1"/>
    <col min="36" max="37" width="8.7109375" style="25" hidden="1" customWidth="1"/>
    <col min="38" max="41" width="13.421875" style="25" hidden="1" customWidth="1"/>
    <col min="42" max="43" width="8.7109375" style="25" hidden="1" customWidth="1"/>
    <col min="44" max="47" width="13.421875" style="25" hidden="1" customWidth="1"/>
    <col min="48" max="49" width="8.7109375" style="25" hidden="1" customWidth="1"/>
    <col min="50" max="50" width="16.28125" style="25" hidden="1" customWidth="1"/>
    <col min="51" max="51" width="18.57421875" style="25" customWidth="1"/>
    <col min="52" max="52" width="9.140625" style="25" bestFit="1" customWidth="1"/>
    <col min="53" max="53" width="17.28125" style="25" customWidth="1"/>
    <col min="54" max="54" width="19.8515625" style="25" customWidth="1"/>
    <col min="55" max="55" width="56.8515625" style="25" customWidth="1"/>
    <col min="56" max="238" width="9.140625" style="25" customWidth="1"/>
    <col min="239" max="243" width="9.140625" style="26" customWidth="1"/>
    <col min="244" max="16384" width="9.140625" style="25" customWidth="1"/>
  </cols>
  <sheetData>
    <row r="1" spans="1:243" s="1" customFormat="1" ht="20.25">
      <c r="A1" s="73" t="s">
        <v>38</v>
      </c>
      <c r="B1" s="73"/>
      <c r="C1" s="73"/>
      <c r="D1" s="73"/>
      <c r="E1" s="73"/>
      <c r="F1" s="73"/>
      <c r="G1" s="73"/>
      <c r="H1" s="73"/>
      <c r="I1" s="73"/>
      <c r="J1" s="73"/>
      <c r="K1" s="73"/>
      <c r="L1" s="73"/>
      <c r="O1" s="2"/>
      <c r="P1" s="2"/>
      <c r="Q1" s="3"/>
      <c r="IE1" s="3"/>
      <c r="IF1" s="3"/>
      <c r="IG1" s="3"/>
      <c r="IH1" s="3"/>
      <c r="II1" s="3"/>
    </row>
    <row r="2" spans="1:17" s="1" customFormat="1" ht="15" hidden="1">
      <c r="A2" s="27" t="s">
        <v>3</v>
      </c>
      <c r="B2" s="27" t="s">
        <v>32</v>
      </c>
      <c r="C2" s="27" t="s">
        <v>4</v>
      </c>
      <c r="D2" s="27" t="s">
        <v>5</v>
      </c>
      <c r="E2" s="27" t="s">
        <v>6</v>
      </c>
      <c r="J2" s="4"/>
      <c r="K2" s="4"/>
      <c r="L2" s="4"/>
      <c r="O2" s="2"/>
      <c r="P2" s="2"/>
      <c r="Q2" s="3"/>
    </row>
    <row r="3" spans="1:243" s="1" customFormat="1" ht="14.25" hidden="1">
      <c r="A3" s="1" t="s">
        <v>7</v>
      </c>
      <c r="IE3" s="3"/>
      <c r="IF3" s="3"/>
      <c r="IG3" s="3"/>
      <c r="IH3" s="3"/>
      <c r="II3" s="3"/>
    </row>
    <row r="4" spans="1:243" s="5" customFormat="1" ht="30" customHeight="1">
      <c r="A4" s="74" t="s">
        <v>47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64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 customHeight="1">
      <c r="A6" s="74" t="s">
        <v>48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7.75" customHeight="1">
      <c r="A8" s="28" t="s">
        <v>36</v>
      </c>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4"/>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30">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47" t="s">
        <v>16</v>
      </c>
      <c r="C11" s="47" t="s">
        <v>1</v>
      </c>
      <c r="D11" s="47" t="s">
        <v>17</v>
      </c>
      <c r="E11" s="47" t="s">
        <v>18</v>
      </c>
      <c r="F11" s="47" t="s">
        <v>43</v>
      </c>
      <c r="G11" s="47" t="s">
        <v>46</v>
      </c>
      <c r="H11" s="47"/>
      <c r="I11" s="47" t="s">
        <v>19</v>
      </c>
      <c r="J11" s="47" t="s">
        <v>20</v>
      </c>
      <c r="K11" s="47" t="s">
        <v>21</v>
      </c>
      <c r="L11" s="47" t="s">
        <v>22</v>
      </c>
      <c r="M11" s="48" t="s">
        <v>41</v>
      </c>
      <c r="N11" s="47" t="s">
        <v>40</v>
      </c>
      <c r="O11" s="47" t="s">
        <v>42</v>
      </c>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t="s">
        <v>39</v>
      </c>
      <c r="AZ11" s="47"/>
      <c r="BA11" s="49" t="s">
        <v>44</v>
      </c>
      <c r="BB11" s="49" t="s">
        <v>45</v>
      </c>
      <c r="BC11" s="50" t="s">
        <v>37</v>
      </c>
      <c r="IE11" s="13"/>
      <c r="IF11" s="13"/>
      <c r="IG11" s="13"/>
      <c r="IH11" s="13"/>
      <c r="II11" s="13"/>
    </row>
    <row r="12" spans="1:243" s="12" customFormat="1" ht="36.75" customHeight="1">
      <c r="A12" s="14">
        <v>1</v>
      </c>
      <c r="B12" s="51">
        <v>2</v>
      </c>
      <c r="C12" s="51">
        <v>3</v>
      </c>
      <c r="D12" s="51">
        <v>4</v>
      </c>
      <c r="E12" s="51">
        <v>5</v>
      </c>
      <c r="F12" s="51">
        <v>6</v>
      </c>
      <c r="G12" s="51">
        <v>7</v>
      </c>
      <c r="H12" s="51">
        <v>8</v>
      </c>
      <c r="I12" s="51">
        <v>9</v>
      </c>
      <c r="J12" s="51">
        <v>10</v>
      </c>
      <c r="K12" s="51">
        <v>11</v>
      </c>
      <c r="L12" s="51">
        <v>12</v>
      </c>
      <c r="M12" s="51">
        <v>7</v>
      </c>
      <c r="N12" s="51">
        <v>8</v>
      </c>
      <c r="O12" s="51">
        <v>9</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10</v>
      </c>
      <c r="AZ12" s="51">
        <v>52</v>
      </c>
      <c r="BA12" s="51">
        <v>11</v>
      </c>
      <c r="BB12" s="51">
        <v>12</v>
      </c>
      <c r="BC12" s="51">
        <v>13</v>
      </c>
      <c r="IE12" s="13"/>
      <c r="IF12" s="13"/>
      <c r="IG12" s="13"/>
      <c r="IH12" s="13"/>
      <c r="II12" s="13"/>
    </row>
    <row r="13" spans="1:243" s="18" customFormat="1" ht="45">
      <c r="A13" s="66">
        <v>1</v>
      </c>
      <c r="B13" s="79" t="s">
        <v>49</v>
      </c>
      <c r="C13" s="80" t="s">
        <v>56</v>
      </c>
      <c r="D13" s="80">
        <v>5</v>
      </c>
      <c r="E13" s="78" t="s">
        <v>63</v>
      </c>
      <c r="F13" s="56"/>
      <c r="G13" s="65"/>
      <c r="H13" s="15"/>
      <c r="I13" s="29" t="s">
        <v>25</v>
      </c>
      <c r="J13" s="16">
        <f>IF(I13="Less(-)",-1,1)</f>
        <v>1</v>
      </c>
      <c r="K13" s="17" t="s">
        <v>33</v>
      </c>
      <c r="L13" s="17" t="s">
        <v>6</v>
      </c>
      <c r="M13" s="58"/>
      <c r="N13" s="58"/>
      <c r="O13" s="57">
        <f>(M13+M13*G13%)*N13%</f>
        <v>0</v>
      </c>
      <c r="P13" s="54"/>
      <c r="Q13" s="20"/>
      <c r="R13" s="20"/>
      <c r="S13" s="54"/>
      <c r="T13" s="55"/>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58"/>
      <c r="AZ13" s="14"/>
      <c r="BA13" s="59">
        <f>(M13+M13*G13%)*D13</f>
        <v>0</v>
      </c>
      <c r="BB13" s="60">
        <f>D13*(M13+M13*G13%+O13)</f>
        <v>0</v>
      </c>
      <c r="BC13" s="30" t="str">
        <f>SpellNumber123(L13,BB13)</f>
        <v>INR Zero Only</v>
      </c>
      <c r="IE13" s="19">
        <v>1.01</v>
      </c>
      <c r="IF13" s="19" t="s">
        <v>26</v>
      </c>
      <c r="IG13" s="19" t="s">
        <v>23</v>
      </c>
      <c r="IH13" s="19">
        <v>123.223</v>
      </c>
      <c r="II13" s="19" t="s">
        <v>24</v>
      </c>
    </row>
    <row r="14" spans="1:243" s="18" customFormat="1" ht="45">
      <c r="A14" s="66">
        <v>2</v>
      </c>
      <c r="B14" s="79" t="s">
        <v>50</v>
      </c>
      <c r="C14" s="80" t="s">
        <v>57</v>
      </c>
      <c r="D14" s="80">
        <v>5</v>
      </c>
      <c r="E14" s="78" t="s">
        <v>63</v>
      </c>
      <c r="F14" s="56"/>
      <c r="G14" s="65"/>
      <c r="H14" s="15"/>
      <c r="I14" s="29" t="s">
        <v>25</v>
      </c>
      <c r="J14" s="16">
        <f>IF(I14="Less(-)",-1,1)</f>
        <v>1</v>
      </c>
      <c r="K14" s="17" t="s">
        <v>33</v>
      </c>
      <c r="L14" s="17" t="s">
        <v>6</v>
      </c>
      <c r="M14" s="58"/>
      <c r="N14" s="58"/>
      <c r="O14" s="57">
        <f>(M14+M14*G14%)*N14%</f>
        <v>0</v>
      </c>
      <c r="P14" s="54"/>
      <c r="Q14" s="20"/>
      <c r="R14" s="20"/>
      <c r="S14" s="54"/>
      <c r="T14" s="5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58"/>
      <c r="AZ14" s="14"/>
      <c r="BA14" s="59">
        <f>(M14+M14*G14%)*D14</f>
        <v>0</v>
      </c>
      <c r="BB14" s="60">
        <f>D14*(M14+M14*G14%+O14)</f>
        <v>0</v>
      </c>
      <c r="BC14" s="30" t="str">
        <f>SpellNumber123(L14,BB14)</f>
        <v>INR Zero Only</v>
      </c>
      <c r="IE14" s="19">
        <v>1.01</v>
      </c>
      <c r="IF14" s="19" t="s">
        <v>26</v>
      </c>
      <c r="IG14" s="19" t="s">
        <v>23</v>
      </c>
      <c r="IH14" s="19">
        <v>123.223</v>
      </c>
      <c r="II14" s="19" t="s">
        <v>24</v>
      </c>
    </row>
    <row r="15" spans="1:243" s="18" customFormat="1" ht="45">
      <c r="A15" s="66">
        <v>3</v>
      </c>
      <c r="B15" s="79" t="s">
        <v>51</v>
      </c>
      <c r="C15" s="80" t="s">
        <v>58</v>
      </c>
      <c r="D15" s="80">
        <v>1</v>
      </c>
      <c r="E15" s="78" t="s">
        <v>63</v>
      </c>
      <c r="F15" s="56"/>
      <c r="G15" s="65"/>
      <c r="H15" s="15"/>
      <c r="I15" s="29" t="s">
        <v>25</v>
      </c>
      <c r="J15" s="16">
        <f>IF(I15="Less(-)",-1,1)</f>
        <v>1</v>
      </c>
      <c r="K15" s="17" t="s">
        <v>33</v>
      </c>
      <c r="L15" s="17" t="s">
        <v>6</v>
      </c>
      <c r="M15" s="58"/>
      <c r="N15" s="58"/>
      <c r="O15" s="57">
        <f>(M15+M15*G15%)*N15%</f>
        <v>0</v>
      </c>
      <c r="P15" s="54"/>
      <c r="Q15" s="20"/>
      <c r="R15" s="20"/>
      <c r="S15" s="54"/>
      <c r="T15" s="5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58"/>
      <c r="AZ15" s="14"/>
      <c r="BA15" s="59">
        <f>(M15+M15*G15%)*D15</f>
        <v>0</v>
      </c>
      <c r="BB15" s="60">
        <f>D15*(M15+M15*G15%+O15)</f>
        <v>0</v>
      </c>
      <c r="BC15" s="30" t="str">
        <f>SpellNumber123(L15,BB15)</f>
        <v>INR Zero Only</v>
      </c>
      <c r="IE15" s="19">
        <v>1.01</v>
      </c>
      <c r="IF15" s="19" t="s">
        <v>26</v>
      </c>
      <c r="IG15" s="19" t="s">
        <v>23</v>
      </c>
      <c r="IH15" s="19">
        <v>123.223</v>
      </c>
      <c r="II15" s="19" t="s">
        <v>24</v>
      </c>
    </row>
    <row r="16" spans="1:243" s="18" customFormat="1" ht="45">
      <c r="A16" s="66">
        <v>4</v>
      </c>
      <c r="B16" s="79" t="s">
        <v>52</v>
      </c>
      <c r="C16" s="80" t="s">
        <v>59</v>
      </c>
      <c r="D16" s="80">
        <v>1</v>
      </c>
      <c r="E16" s="78" t="s">
        <v>63</v>
      </c>
      <c r="F16" s="56"/>
      <c r="G16" s="65"/>
      <c r="H16" s="15"/>
      <c r="I16" s="29" t="s">
        <v>25</v>
      </c>
      <c r="J16" s="16">
        <f>IF(I16="Less(-)",-1,1)</f>
        <v>1</v>
      </c>
      <c r="K16" s="17" t="s">
        <v>33</v>
      </c>
      <c r="L16" s="17" t="s">
        <v>6</v>
      </c>
      <c r="M16" s="58"/>
      <c r="N16" s="58"/>
      <c r="O16" s="57">
        <f>(M16+M16*G16%)*N16%</f>
        <v>0</v>
      </c>
      <c r="P16" s="54"/>
      <c r="Q16" s="20"/>
      <c r="R16" s="20"/>
      <c r="S16" s="54"/>
      <c r="T16" s="55"/>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58"/>
      <c r="AZ16" s="14"/>
      <c r="BA16" s="59">
        <f>(M16+M16*G16%)*D16</f>
        <v>0</v>
      </c>
      <c r="BB16" s="60">
        <f>D16*(M16+M16*G16%+O16)</f>
        <v>0</v>
      </c>
      <c r="BC16" s="30" t="str">
        <f>SpellNumber123(L16,BB16)</f>
        <v>INR Zero Only</v>
      </c>
      <c r="IE16" s="19">
        <v>1.01</v>
      </c>
      <c r="IF16" s="19" t="s">
        <v>26</v>
      </c>
      <c r="IG16" s="19" t="s">
        <v>23</v>
      </c>
      <c r="IH16" s="19">
        <v>123.223</v>
      </c>
      <c r="II16" s="19" t="s">
        <v>24</v>
      </c>
    </row>
    <row r="17" spans="1:243" s="18" customFormat="1" ht="45">
      <c r="A17" s="66">
        <v>5</v>
      </c>
      <c r="B17" s="79" t="s">
        <v>53</v>
      </c>
      <c r="C17" s="80" t="s">
        <v>60</v>
      </c>
      <c r="D17" s="80">
        <v>1</v>
      </c>
      <c r="E17" s="78" t="s">
        <v>63</v>
      </c>
      <c r="F17" s="56"/>
      <c r="G17" s="65"/>
      <c r="H17" s="15"/>
      <c r="I17" s="29" t="s">
        <v>25</v>
      </c>
      <c r="J17" s="16">
        <f>IF(I17="Less(-)",-1,1)</f>
        <v>1</v>
      </c>
      <c r="K17" s="17" t="s">
        <v>33</v>
      </c>
      <c r="L17" s="17" t="s">
        <v>6</v>
      </c>
      <c r="M17" s="58"/>
      <c r="N17" s="58"/>
      <c r="O17" s="57">
        <f>(M17+M17*G17%)*N17%</f>
        <v>0</v>
      </c>
      <c r="P17" s="54"/>
      <c r="Q17" s="20"/>
      <c r="R17" s="20"/>
      <c r="S17" s="54"/>
      <c r="T17" s="55"/>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58"/>
      <c r="AZ17" s="14"/>
      <c r="BA17" s="59">
        <f>(M17+M17*G17%)*D17</f>
        <v>0</v>
      </c>
      <c r="BB17" s="60">
        <f>D17*(M17+M17*G17%+O17)</f>
        <v>0</v>
      </c>
      <c r="BC17" s="30" t="str">
        <f>SpellNumber123(L17,BB17)</f>
        <v>INR Zero Only</v>
      </c>
      <c r="IE17" s="19">
        <v>1.01</v>
      </c>
      <c r="IF17" s="19" t="s">
        <v>26</v>
      </c>
      <c r="IG17" s="19" t="s">
        <v>23</v>
      </c>
      <c r="IH17" s="19">
        <v>123.223</v>
      </c>
      <c r="II17" s="19" t="s">
        <v>24</v>
      </c>
    </row>
    <row r="18" spans="1:243" s="18" customFormat="1" ht="45">
      <c r="A18" s="66">
        <v>6</v>
      </c>
      <c r="B18" s="79" t="s">
        <v>54</v>
      </c>
      <c r="C18" s="80" t="s">
        <v>61</v>
      </c>
      <c r="D18" s="80">
        <v>2</v>
      </c>
      <c r="E18" s="78" t="s">
        <v>63</v>
      </c>
      <c r="F18" s="56"/>
      <c r="G18" s="65"/>
      <c r="H18" s="15"/>
      <c r="I18" s="29" t="s">
        <v>25</v>
      </c>
      <c r="J18" s="16">
        <f>IF(I18="Less(-)",-1,1)</f>
        <v>1</v>
      </c>
      <c r="K18" s="17" t="s">
        <v>33</v>
      </c>
      <c r="L18" s="17" t="s">
        <v>6</v>
      </c>
      <c r="M18" s="58"/>
      <c r="N18" s="58"/>
      <c r="O18" s="57">
        <f>(M18+M18*G18%)*N18%</f>
        <v>0</v>
      </c>
      <c r="P18" s="54"/>
      <c r="Q18" s="20"/>
      <c r="R18" s="20"/>
      <c r="S18" s="54"/>
      <c r="T18" s="55"/>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58"/>
      <c r="AZ18" s="14"/>
      <c r="BA18" s="59">
        <f>(M18+M18*G18%)*D18</f>
        <v>0</v>
      </c>
      <c r="BB18" s="60">
        <f>D18*(M18+M18*G18%+O18)</f>
        <v>0</v>
      </c>
      <c r="BC18" s="30" t="str">
        <f>SpellNumber123(L18,BB18)</f>
        <v>INR Zero Only</v>
      </c>
      <c r="IE18" s="19">
        <v>1.01</v>
      </c>
      <c r="IF18" s="19" t="s">
        <v>26</v>
      </c>
      <c r="IG18" s="19" t="s">
        <v>23</v>
      </c>
      <c r="IH18" s="19">
        <v>123.223</v>
      </c>
      <c r="II18" s="19" t="s">
        <v>24</v>
      </c>
    </row>
    <row r="19" spans="1:243" s="18" customFormat="1" ht="75">
      <c r="A19" s="66">
        <v>7</v>
      </c>
      <c r="B19" s="79" t="s">
        <v>55</v>
      </c>
      <c r="C19" s="80" t="s">
        <v>62</v>
      </c>
      <c r="D19" s="80">
        <v>4</v>
      </c>
      <c r="E19" s="78" t="s">
        <v>63</v>
      </c>
      <c r="F19" s="56"/>
      <c r="G19" s="65"/>
      <c r="H19" s="15"/>
      <c r="I19" s="29" t="s">
        <v>25</v>
      </c>
      <c r="J19" s="16">
        <f>IF(I19="Less(-)",-1,1)</f>
        <v>1</v>
      </c>
      <c r="K19" s="17" t="s">
        <v>33</v>
      </c>
      <c r="L19" s="17" t="s">
        <v>6</v>
      </c>
      <c r="M19" s="58"/>
      <c r="N19" s="58"/>
      <c r="O19" s="57">
        <f>(M19+M19*G19%)*N19%</f>
        <v>0</v>
      </c>
      <c r="P19" s="54"/>
      <c r="Q19" s="20"/>
      <c r="R19" s="20"/>
      <c r="S19" s="54"/>
      <c r="T19" s="55"/>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58"/>
      <c r="AZ19" s="14"/>
      <c r="BA19" s="59">
        <f>(M19+M19*G19%)*D19</f>
        <v>0</v>
      </c>
      <c r="BB19" s="60">
        <f>D19*(M19+M19*G19%+O19)</f>
        <v>0</v>
      </c>
      <c r="BC19" s="30" t="str">
        <f>SpellNumber123(L19,BB19)</f>
        <v>INR Zero Only</v>
      </c>
      <c r="IE19" s="19">
        <v>1.01</v>
      </c>
      <c r="IF19" s="19" t="s">
        <v>26</v>
      </c>
      <c r="IG19" s="19" t="s">
        <v>23</v>
      </c>
      <c r="IH19" s="19">
        <v>123.223</v>
      </c>
      <c r="II19" s="19" t="s">
        <v>24</v>
      </c>
    </row>
    <row r="20" spans="1:243" s="18" customFormat="1" ht="40.5" customHeight="1">
      <c r="A20" s="31" t="s">
        <v>29</v>
      </c>
      <c r="B20" s="32"/>
      <c r="C20" s="33"/>
      <c r="D20" s="34"/>
      <c r="E20" s="34"/>
      <c r="F20" s="34"/>
      <c r="G20" s="34"/>
      <c r="H20" s="35"/>
      <c r="I20" s="35"/>
      <c r="J20" s="35"/>
      <c r="K20" s="35"/>
      <c r="L20" s="36"/>
      <c r="BA20" s="61">
        <f>SUM(BA13:BA19)</f>
        <v>0</v>
      </c>
      <c r="BB20" s="61">
        <f>SUM(BB13:BB19)</f>
        <v>0</v>
      </c>
      <c r="BC20" s="30" t="str">
        <f>SpellNumber123($E$2,BB20)</f>
        <v>INR Zero Only</v>
      </c>
      <c r="IE20" s="19">
        <v>4</v>
      </c>
      <c r="IF20" s="19" t="s">
        <v>27</v>
      </c>
      <c r="IG20" s="19" t="s">
        <v>28</v>
      </c>
      <c r="IH20" s="19">
        <v>10</v>
      </c>
      <c r="II20" s="19" t="s">
        <v>24</v>
      </c>
    </row>
    <row r="21" spans="1:243" s="23" customFormat="1" ht="54.75" customHeight="1" hidden="1">
      <c r="A21" s="32" t="s">
        <v>35</v>
      </c>
      <c r="B21" s="37"/>
      <c r="C21" s="21"/>
      <c r="D21" s="38"/>
      <c r="E21" s="39" t="s">
        <v>30</v>
      </c>
      <c r="F21" s="52"/>
      <c r="G21" s="40"/>
      <c r="H21" s="22"/>
      <c r="I21" s="22"/>
      <c r="J21" s="22"/>
      <c r="K21" s="41"/>
      <c r="L21" s="42"/>
      <c r="M21" s="43" t="s">
        <v>31</v>
      </c>
      <c r="O21" s="18"/>
      <c r="P21" s="18"/>
      <c r="Q21" s="18"/>
      <c r="R21" s="18"/>
      <c r="S21" s="18"/>
      <c r="BA21" s="53">
        <f>IF(ISBLANK(F21),0,IF(E21="Excess (+)",ROUND(BA20+(BA20*F21),2),IF(E21="Less (-)",ROUND(BA20+(BA20*F21*(-1)),2),0)))</f>
        <v>0</v>
      </c>
      <c r="BB21" s="44">
        <f>ROUND(BA21,0)</f>
        <v>0</v>
      </c>
      <c r="BC21" s="45" t="str">
        <f>SpellNumber(L21,BB21)</f>
        <v> Zero Only</v>
      </c>
      <c r="IE21" s="24"/>
      <c r="IF21" s="24"/>
      <c r="IG21" s="24"/>
      <c r="IH21" s="24"/>
      <c r="II21" s="24"/>
    </row>
    <row r="22" spans="1:243" s="23" customFormat="1" ht="43.5" customHeight="1">
      <c r="A22" s="31" t="s">
        <v>34</v>
      </c>
      <c r="B22" s="31"/>
      <c r="C22" s="70" t="str">
        <f>SpellNumber123($E$2,BB20)</f>
        <v>INR Zero Only</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2"/>
      <c r="IE22" s="24"/>
      <c r="IF22" s="24"/>
      <c r="IG22" s="24"/>
      <c r="IH22" s="24"/>
      <c r="II22" s="24"/>
    </row>
    <row r="23" spans="3:243" s="12" customFormat="1" ht="15">
      <c r="C23" s="25"/>
      <c r="D23" s="25"/>
      <c r="E23" s="25"/>
      <c r="F23" s="25"/>
      <c r="G23" s="25"/>
      <c r="H23" s="25"/>
      <c r="I23" s="25"/>
      <c r="J23" s="25"/>
      <c r="K23" s="25"/>
      <c r="L23" s="25"/>
      <c r="M23" s="25"/>
      <c r="O23" s="25"/>
      <c r="BA23" s="25"/>
      <c r="BC23" s="25"/>
      <c r="IE23" s="13"/>
      <c r="IF23" s="13"/>
      <c r="IG23" s="13"/>
      <c r="IH23" s="13"/>
      <c r="II23" s="13"/>
    </row>
  </sheetData>
  <sheetProtection password="DB58" sheet="1" selectLockedCells="1"/>
  <mergeCells count="7">
    <mergeCell ref="A9:BC9"/>
    <mergeCell ref="C22:BC22"/>
    <mergeCell ref="A1:L1"/>
    <mergeCell ref="A4:BC4"/>
    <mergeCell ref="A5:BC5"/>
    <mergeCell ref="A6:BC6"/>
    <mergeCell ref="A7:BC7"/>
  </mergeCells>
  <dataValidations count="20">
    <dataValidation type="list" allowBlank="1" showInputMessage="1" showErrorMessage="1" sqref="L13 L14 L15 L16 L17 L18 L19">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3:N19">
      <formula1>0</formula1>
      <formula2>28</formula2>
    </dataValidation>
    <dataValidation type="decimal" allowBlank="1" showErrorMessage="1" promptTitle="Rate Entry" prompt="Please enter the Other Taxes2 in Rupees for this item. " errorTitle="Invaid Entry" error="Only Numeric Values are allowed. " sqref="O13:O19">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3:AY19">
      <formula1>2</formula1>
      <formula2>10</formula2>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InputMessage="1" showErrorMessage="1" sqref="K13:K19">
      <formula1>"Partial Conversion, Full Conversion"</formula1>
    </dataValidation>
  </dataValidations>
  <printOptions/>
  <pageMargins left="0.35" right="0.24" top="0.75" bottom="0.44" header="0.3" footer="0.3"/>
  <pageSetup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Kumar</cp:lastModifiedBy>
  <cp:lastPrinted>2021-01-22T04:55:24Z</cp:lastPrinted>
  <dcterms:created xsi:type="dcterms:W3CDTF">2009-01-30T06:42:42Z</dcterms:created>
  <dcterms:modified xsi:type="dcterms:W3CDTF">2022-09-23T06:30:53Z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No</vt:lpwstr>
  </property>
  <property fmtid="{D5CDD505-2E9C-101B-9397-08002B2CF9AE}" pid="6" name="SRT">
    <vt:lpwstr>Yes</vt:lpwstr>
  </property>
  <property fmtid="{D5CDD505-2E9C-101B-9397-08002B2CF9AE}" pid="7" name="SCT">
    <vt:lpwstr>Yes</vt:lpwstr>
  </property>
  <property fmtid="{D5CDD505-2E9C-101B-9397-08002B2CF9AE}" pid="8" name="ShowSumma">
    <vt:lpwstr>No</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C">
    <vt:i4>3</vt:i4>
  </property>
  <property fmtid="{D5CDD505-2E9C-101B-9397-08002B2CF9AE}" pid="13" name="H">
    <vt:lpwstr>gHvkZ3IGJNL2p+5pOKlEaKjJ8Vc=</vt:lpwstr>
  </property>
</Properties>
</file>